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51196F13-6AD0-C1B8-E2B4-A1F9AE17003E}"/>
  <workbookPr codeName="ThisWorkbook" defaultThemeVersion="124226"/>
  <bookViews>
    <workbookView xWindow="-15" yWindow="945" windowWidth="19440" windowHeight="3105"/>
  </bookViews>
  <sheets>
    <sheet name="Hoja1" sheetId="1" r:id="rId1"/>
    <sheet name="Hoja2" sheetId="2" r:id="rId2"/>
    <sheet name="Hoja3" sheetId="3" r:id="rId3"/>
    <sheet name="Hoja4" sheetId="4" r:id="rId4"/>
    <sheet name="Hoja1 (2)" sheetId="5" r:id="rId5"/>
  </sheets>
  <calcPr calcId="162913"/>
</workbook>
</file>

<file path=xl/calcChain.xml><?xml version="1.0" encoding="utf-8"?>
<calcChain xmlns="http://schemas.openxmlformats.org/spreadsheetml/2006/main">
  <c r="M5" i="1" l="1"/>
  <c r="Q4" i="5" l="1"/>
  <c r="M4" i="5"/>
  <c r="H4" i="5"/>
  <c r="I4" i="5" s="1"/>
  <c r="C54" i="4" l="1"/>
  <c r="Q5" i="1"/>
  <c r="H5" i="1"/>
  <c r="I5" i="1" s="1"/>
</calcChain>
</file>

<file path=xl/sharedStrings.xml><?xml version="1.0" encoding="utf-8"?>
<sst xmlns="http://schemas.openxmlformats.org/spreadsheetml/2006/main" count="133" uniqueCount="75">
  <si>
    <t>Cantidad de años Conj. Habitacional</t>
  </si>
  <si>
    <t>Valor Total  Obras Anexas (M$)</t>
  </si>
  <si>
    <t>ALHUE</t>
  </si>
  <si>
    <t>No</t>
  </si>
  <si>
    <t>BUIN</t>
  </si>
  <si>
    <t>CALERA DE TANGO</t>
  </si>
  <si>
    <t>CERRILLOS</t>
  </si>
  <si>
    <t>CERRO NAVIA</t>
  </si>
  <si>
    <t>COLINA</t>
  </si>
  <si>
    <t>CONCHALI</t>
  </si>
  <si>
    <t>CURACAVI</t>
  </si>
  <si>
    <t>EL BOSQUE</t>
  </si>
  <si>
    <t>EL MONTE</t>
  </si>
  <si>
    <t>ESTACION CENTRAL</t>
  </si>
  <si>
    <t>HUECHURABA</t>
  </si>
  <si>
    <t>INDEPENDENCIA</t>
  </si>
  <si>
    <t>ISLA DE MAIPO</t>
  </si>
  <si>
    <t>LA CISTERNA</t>
  </si>
  <si>
    <t>LA FLORIDA</t>
  </si>
  <si>
    <t>LA GRANJA</t>
  </si>
  <si>
    <t>LA PINTANA</t>
  </si>
  <si>
    <t>LA REINA</t>
  </si>
  <si>
    <t>LAMPA</t>
  </si>
  <si>
    <t>LAS CONDES</t>
  </si>
  <si>
    <t>LO BARNECHEA</t>
  </si>
  <si>
    <t>LO ESPEJO</t>
  </si>
  <si>
    <t>LO PRADO</t>
  </si>
  <si>
    <t>MACUL</t>
  </si>
  <si>
    <t>MAIPU</t>
  </si>
  <si>
    <t>MARIA PINTO</t>
  </si>
  <si>
    <t>MELIPILLA</t>
  </si>
  <si>
    <t>ÑUÑOA</t>
  </si>
  <si>
    <t>PADRE HURTADO</t>
  </si>
  <si>
    <t>PAINE</t>
  </si>
  <si>
    <t>PEDRO AGUIRRE CERDA</t>
  </si>
  <si>
    <t>PEÑAFLOR</t>
  </si>
  <si>
    <t>PEÑALOLEN</t>
  </si>
  <si>
    <t>PIRQUE</t>
  </si>
  <si>
    <t>PROVIDENCIA</t>
  </si>
  <si>
    <t>PUDAHUEL</t>
  </si>
  <si>
    <t>PUENTE ALTO</t>
  </si>
  <si>
    <t>QUILICURA</t>
  </si>
  <si>
    <t>QUINTA NORMAL</t>
  </si>
  <si>
    <t>RECOLETA</t>
  </si>
  <si>
    <t>RENCA</t>
  </si>
  <si>
    <t>SAN BERNARDO</t>
  </si>
  <si>
    <t>SAN JOAQUIN</t>
  </si>
  <si>
    <t>SAN JOSE DE MAIPO</t>
  </si>
  <si>
    <t>SAN MIGUEL</t>
  </si>
  <si>
    <t>SAN PEDRO</t>
  </si>
  <si>
    <t>SAN RAMON</t>
  </si>
  <si>
    <t>SANTIAGO</t>
  </si>
  <si>
    <t>TALAGANTE</t>
  </si>
  <si>
    <t>TIL TIL</t>
  </si>
  <si>
    <t>VITACURA</t>
  </si>
  <si>
    <t>UF 31/12/2017</t>
  </si>
  <si>
    <t>Resultado del Aporte final de quien financia ing. (M$)</t>
  </si>
  <si>
    <t>Para calcular antigüedad del conjunto</t>
  </si>
  <si>
    <t>Para calcular aporte de quien Financia ingenieria (Comité o Municipio)</t>
  </si>
  <si>
    <t>Para Calcular Total obras anexas en M$</t>
  </si>
  <si>
    <t>* Colocar Titulo en Software: Costo Total Obras Anexas Según PPTO Adjunto</t>
  </si>
  <si>
    <t>INGRESAR CANTIDAD DE UF POR CADA VIA POSTULADA EN CADA CELDA AMARILLA.</t>
  </si>
  <si>
    <t>*Los datos se obtienen de los presupuestos detallados por via</t>
  </si>
  <si>
    <t>Ingresar Año recepción final Conjunto</t>
  </si>
  <si>
    <t>Ingresar Costo Proyecto de Ingeniería (M$)</t>
  </si>
  <si>
    <t>Ingresar Aporte min reglament . de quien financia ing.(M$)</t>
  </si>
  <si>
    <t>Total
UF</t>
  </si>
  <si>
    <t>Para Calcular Total obras anexas en M$ 29° Llamado</t>
  </si>
  <si>
    <t>Cantidad de años del Conj. Habitacional</t>
  </si>
  <si>
    <t>* Colocar Titulo en Software: Costo Total Obras Anexas Según Ptto.  Adjunto</t>
  </si>
  <si>
    <t>Valor UF 31/12/2018</t>
  </si>
  <si>
    <t>*Los datos se obtienen de los presupuestos detallados por via según Informe favorable</t>
  </si>
  <si>
    <t>Ejemplo</t>
  </si>
  <si>
    <t>Ingresar Año Recepción final Conjunto</t>
  </si>
  <si>
    <t>Año según Fecha de Cierre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</si>
</sst>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"/>
    <numFmt numFmtId="165" formatCode="0.000"/>
    <numFmt numFmtId="166" formatCode="#,##0.000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color indexed="16"/>
      <name val="Courier"/>
      <family val="3"/>
    </font>
    <font>
      <b/>
      <sz val="18"/>
      <color indexed="16"/>
      <name val="Courier"/>
      <family val="3"/>
    </font>
    <font>
      <b/>
      <sz val="12"/>
      <color indexed="16"/>
      <name val="Courier"/>
      <family val="3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1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1" applyNumberFormat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164" fontId="11" fillId="0" borderId="0">
      <protection locked="0"/>
    </xf>
    <xf numFmtId="164" fontId="12" fillId="0" borderId="0">
      <protection locked="0"/>
    </xf>
    <xf numFmtId="164" fontId="13" fillId="0" borderId="0">
      <protection locked="0"/>
    </xf>
    <xf numFmtId="0" fontId="14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15" fillId="7" borderId="1" applyNumberFormat="0" applyAlignment="0" applyProtection="0"/>
    <xf numFmtId="164" fontId="11" fillId="0" borderId="0">
      <protection locked="0"/>
    </xf>
    <xf numFmtId="164" fontId="11" fillId="0" borderId="0">
      <protection locked="0"/>
    </xf>
    <xf numFmtId="0" fontId="16" fillId="17" borderId="0" applyNumberFormat="0" applyBorder="0" applyAlignment="0" applyProtection="0"/>
    <xf numFmtId="164" fontId="11" fillId="0" borderId="0">
      <protection locked="0"/>
    </xf>
    <xf numFmtId="0" fontId="17" fillId="7" borderId="0" applyNumberFormat="0" applyBorder="0" applyAlignment="0" applyProtection="0"/>
    <xf numFmtId="0" fontId="18" fillId="4" borderId="4" applyNumberFormat="0" applyFont="0" applyAlignment="0" applyProtection="0"/>
    <xf numFmtId="0" fontId="19" fillId="11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4" fillId="0" borderId="8" applyNumberFormat="0" applyFill="0" applyAlignment="0" applyProtection="0"/>
    <xf numFmtId="164" fontId="11" fillId="0" borderId="9">
      <protection locked="0"/>
    </xf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98">
    <xf numFmtId="0" fontId="0" fillId="0" borderId="0" xfId="0"/>
    <xf numFmtId="0" fontId="1" fillId="0" borderId="0" xfId="1"/>
    <xf numFmtId="0" fontId="0" fillId="0" borderId="0" xfId="0" applyFill="1" applyBorder="1"/>
    <xf numFmtId="0" fontId="25" fillId="0" borderId="0" xfId="0" applyFont="1" applyFill="1" applyBorder="1" applyAlignment="1">
      <alignment wrapText="1"/>
    </xf>
    <xf numFmtId="3" fontId="3" fillId="0" borderId="0" xfId="52" applyNumberFormat="1" applyFont="1" applyFill="1" applyBorder="1" applyAlignment="1" applyProtection="1">
      <alignment horizontal="center"/>
    </xf>
    <xf numFmtId="165" fontId="3" fillId="0" borderId="0" xfId="52" applyNumberFormat="1" applyFont="1" applyFill="1" applyBorder="1" applyAlignment="1" applyProtection="1">
      <alignment horizontal="center"/>
    </xf>
    <xf numFmtId="0" fontId="0" fillId="0" borderId="10" xfId="0" applyBorder="1"/>
    <xf numFmtId="3" fontId="0" fillId="0" borderId="10" xfId="0" applyNumberFormat="1" applyBorder="1"/>
    <xf numFmtId="1" fontId="3" fillId="0" borderId="0" xfId="1" applyNumberFormat="1" applyFont="1" applyBorder="1" applyAlignment="1" applyProtection="1">
      <alignment horizontal="center"/>
    </xf>
    <xf numFmtId="1" fontId="4" fillId="0" borderId="0" xfId="1" applyNumberFormat="1" applyFont="1" applyBorder="1" applyAlignment="1" applyProtection="1">
      <alignment horizontal="center" wrapText="1"/>
    </xf>
    <xf numFmtId="0" fontId="25" fillId="0" borderId="12" xfId="0" applyFont="1" applyBorder="1" applyAlignment="1" applyProtection="1">
      <alignment wrapText="1"/>
    </xf>
    <xf numFmtId="0" fontId="0" fillId="0" borderId="13" xfId="0" applyBorder="1" applyAlignment="1">
      <alignment wrapText="1"/>
    </xf>
    <xf numFmtId="3" fontId="0" fillId="18" borderId="16" xfId="0" applyNumberFormat="1" applyFill="1" applyBorder="1" applyProtection="1">
      <protection locked="0"/>
    </xf>
    <xf numFmtId="1" fontId="3" fillId="18" borderId="19" xfId="52" applyNumberFormat="1" applyFont="1" applyFill="1" applyBorder="1" applyAlignment="1" applyProtection="1">
      <alignment horizontal="center"/>
      <protection locked="0"/>
    </xf>
    <xf numFmtId="1" fontId="3" fillId="18" borderId="13" xfId="52" applyNumberFormat="1" applyFont="1" applyFill="1" applyBorder="1" applyAlignment="1" applyProtection="1">
      <alignment horizontal="center"/>
      <protection locked="0"/>
    </xf>
    <xf numFmtId="1" fontId="3" fillId="18" borderId="14" xfId="52" applyNumberFormat="1" applyFont="1" applyFill="1" applyBorder="1" applyAlignment="1" applyProtection="1">
      <alignment horizontal="center"/>
      <protection locked="0"/>
    </xf>
    <xf numFmtId="1" fontId="3" fillId="18" borderId="15" xfId="52" applyNumberFormat="1" applyFont="1" applyFill="1" applyBorder="1" applyAlignment="1" applyProtection="1">
      <alignment horizontal="center"/>
      <protection locked="0"/>
    </xf>
    <xf numFmtId="2" fontId="3" fillId="18" borderId="17" xfId="52" applyNumberFormat="1" applyFont="1" applyFill="1" applyBorder="1" applyAlignment="1" applyProtection="1">
      <alignment horizontal="center"/>
      <protection locked="0"/>
    </xf>
    <xf numFmtId="165" fontId="3" fillId="18" borderId="18" xfId="52" applyNumberFormat="1" applyFont="1" applyFill="1" applyBorder="1" applyAlignment="1" applyProtection="1">
      <alignment horizontal="center"/>
      <protection locked="0"/>
    </xf>
    <xf numFmtId="1" fontId="4" fillId="0" borderId="21" xfId="1" applyNumberFormat="1" applyFont="1" applyFill="1" applyBorder="1" applyAlignment="1" applyProtection="1">
      <alignment horizontal="center" wrapText="1"/>
    </xf>
    <xf numFmtId="1" fontId="4" fillId="0" borderId="22" xfId="1" applyNumberFormat="1" applyFont="1" applyBorder="1" applyAlignment="1" applyProtection="1">
      <alignment horizontal="center" wrapText="1"/>
    </xf>
    <xf numFmtId="4" fontId="3" fillId="19" borderId="12" xfId="52" applyNumberFormat="1" applyFont="1" applyFill="1" applyBorder="1" applyAlignment="1" applyProtection="1">
      <alignment horizontal="center"/>
    </xf>
    <xf numFmtId="2" fontId="3" fillId="20" borderId="23" xfId="52" applyNumberFormat="1" applyFont="1" applyFill="1" applyBorder="1" applyAlignment="1" applyProtection="1">
      <alignment horizontal="center"/>
    </xf>
    <xf numFmtId="165" fontId="4" fillId="20" borderId="11" xfId="52" applyNumberFormat="1" applyFont="1" applyFill="1" applyBorder="1" applyAlignment="1" applyProtection="1">
      <alignment horizontal="center"/>
    </xf>
    <xf numFmtId="0" fontId="25" fillId="0" borderId="23" xfId="0" applyFont="1" applyBorder="1" applyProtection="1"/>
    <xf numFmtId="0" fontId="25" fillId="0" borderId="11" xfId="0" applyFont="1" applyBorder="1" applyAlignment="1" applyProtection="1">
      <alignment wrapText="1"/>
    </xf>
    <xf numFmtId="3" fontId="3" fillId="19" borderId="26" xfId="52" applyNumberFormat="1" applyFont="1" applyFill="1" applyBorder="1" applyAlignment="1" applyProtection="1">
      <alignment horizontal="center"/>
    </xf>
    <xf numFmtId="0" fontId="0" fillId="0" borderId="27" xfId="0" applyBorder="1" applyAlignment="1">
      <alignment wrapText="1"/>
    </xf>
    <xf numFmtId="3" fontId="0" fillId="18" borderId="28" xfId="0" applyNumberFormat="1" applyFill="1" applyBorder="1" applyProtection="1">
      <protection locked="0"/>
    </xf>
    <xf numFmtId="0" fontId="25" fillId="0" borderId="29" xfId="0" applyFont="1" applyBorder="1" applyAlignment="1">
      <alignment wrapText="1"/>
    </xf>
    <xf numFmtId="3" fontId="25" fillId="21" borderId="30" xfId="0" applyNumberFormat="1" applyFont="1" applyFill="1" applyBorder="1"/>
    <xf numFmtId="3" fontId="4" fillId="19" borderId="11" xfId="52" applyNumberFormat="1" applyFont="1" applyFill="1" applyBorder="1" applyAlignment="1" applyProtection="1">
      <alignment horizontal="center"/>
    </xf>
    <xf numFmtId="0" fontId="0" fillId="0" borderId="31" xfId="0" applyBorder="1"/>
    <xf numFmtId="0" fontId="1" fillId="0" borderId="24" xfId="1" applyBorder="1"/>
    <xf numFmtId="0" fontId="0" fillId="0" borderId="31" xfId="0" applyBorder="1" applyAlignment="1">
      <alignment wrapText="1"/>
    </xf>
    <xf numFmtId="0" fontId="0" fillId="0" borderId="0" xfId="0" applyBorder="1"/>
    <xf numFmtId="0" fontId="0" fillId="0" borderId="24" xfId="0" applyBorder="1"/>
    <xf numFmtId="0" fontId="25" fillId="0" borderId="31" xfId="0" applyFont="1" applyBorder="1"/>
    <xf numFmtId="0" fontId="25" fillId="0" borderId="32" xfId="0" applyFont="1" applyBorder="1"/>
    <xf numFmtId="0" fontId="0" fillId="0" borderId="25" xfId="0" applyBorder="1"/>
    <xf numFmtId="0" fontId="0" fillId="0" borderId="33" xfId="0" applyBorder="1"/>
    <xf numFmtId="0" fontId="0" fillId="0" borderId="32" xfId="0" applyBorder="1"/>
    <xf numFmtId="0" fontId="0" fillId="0" borderId="34" xfId="0" applyBorder="1"/>
    <xf numFmtId="0" fontId="25" fillId="0" borderId="35" xfId="0" applyFont="1" applyBorder="1"/>
    <xf numFmtId="0" fontId="0" fillId="0" borderId="35" xfId="0" applyBorder="1"/>
    <xf numFmtId="0" fontId="0" fillId="0" borderId="20" xfId="0" applyBorder="1"/>
    <xf numFmtId="0" fontId="25" fillId="0" borderId="34" xfId="0" applyFont="1" applyBorder="1"/>
    <xf numFmtId="2" fontId="3" fillId="18" borderId="16" xfId="52" applyNumberFormat="1" applyFont="1" applyFill="1" applyBorder="1" applyAlignment="1" applyProtection="1">
      <alignment horizontal="center"/>
      <protection locked="0"/>
    </xf>
    <xf numFmtId="0" fontId="27" fillId="0" borderId="34" xfId="0" applyFont="1" applyBorder="1"/>
    <xf numFmtId="0" fontId="27" fillId="0" borderId="35" xfId="0" applyFont="1" applyBorder="1"/>
    <xf numFmtId="0" fontId="27" fillId="0" borderId="20" xfId="0" applyFont="1" applyBorder="1"/>
    <xf numFmtId="0" fontId="27" fillId="0" borderId="0" xfId="0" applyFont="1"/>
    <xf numFmtId="0" fontId="28" fillId="0" borderId="34" xfId="0" applyFont="1" applyBorder="1"/>
    <xf numFmtId="0" fontId="27" fillId="0" borderId="0" xfId="0" applyFont="1" applyFill="1" applyBorder="1"/>
    <xf numFmtId="0" fontId="27" fillId="0" borderId="31" xfId="0" applyFont="1" applyBorder="1"/>
    <xf numFmtId="0" fontId="1" fillId="0" borderId="24" xfId="1" applyFont="1" applyBorder="1"/>
    <xf numFmtId="0" fontId="1" fillId="0" borderId="0" xfId="1" applyFont="1"/>
    <xf numFmtId="0" fontId="27" fillId="0" borderId="0" xfId="0" applyFont="1" applyBorder="1"/>
    <xf numFmtId="0" fontId="27" fillId="0" borderId="24" xfId="0" applyFont="1" applyBorder="1"/>
    <xf numFmtId="0" fontId="28" fillId="0" borderId="31" xfId="0" applyFont="1" applyBorder="1"/>
    <xf numFmtId="0" fontId="28" fillId="0" borderId="32" xfId="0" applyFont="1" applyBorder="1"/>
    <xf numFmtId="0" fontId="27" fillId="0" borderId="25" xfId="0" applyFont="1" applyBorder="1"/>
    <xf numFmtId="0" fontId="27" fillId="0" borderId="33" xfId="0" applyFont="1" applyBorder="1"/>
    <xf numFmtId="0" fontId="27" fillId="0" borderId="32" xfId="0" applyFont="1" applyBorder="1"/>
    <xf numFmtId="1" fontId="4" fillId="0" borderId="0" xfId="1" applyNumberFormat="1" applyFont="1" applyBorder="1" applyAlignment="1" applyProtection="1">
      <alignment horizontal="center" vertical="center" wrapText="1"/>
    </xf>
    <xf numFmtId="1" fontId="4" fillId="0" borderId="11" xfId="1" applyNumberFormat="1" applyFont="1" applyBorder="1" applyAlignment="1" applyProtection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1" fontId="4" fillId="0" borderId="21" xfId="1" applyNumberFormat="1" applyFont="1" applyFill="1" applyBorder="1" applyAlignment="1" applyProtection="1">
      <alignment horizontal="center" vertical="center" wrapText="1"/>
    </xf>
    <xf numFmtId="1" fontId="4" fillId="0" borderId="22" xfId="1" applyNumberFormat="1" applyFont="1" applyBorder="1" applyAlignment="1" applyProtection="1">
      <alignment horizontal="center" vertical="center" wrapText="1"/>
    </xf>
    <xf numFmtId="0" fontId="28" fillId="0" borderId="11" xfId="0" applyFont="1" applyBorder="1" applyAlignment="1" applyProtection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8" fillId="0" borderId="12" xfId="0" applyFont="1" applyBorder="1" applyAlignment="1" applyProtection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65" fontId="3" fillId="0" borderId="0" xfId="52" applyNumberFormat="1" applyFont="1" applyFill="1" applyBorder="1" applyAlignment="1" applyProtection="1">
      <alignment horizontal="center" vertical="center"/>
    </xf>
    <xf numFmtId="3" fontId="3" fillId="0" borderId="0" xfId="52" applyNumberFormat="1" applyFont="1" applyFill="1" applyBorder="1" applyAlignment="1" applyProtection="1">
      <alignment horizontal="center" vertical="center"/>
    </xf>
    <xf numFmtId="3" fontId="27" fillId="18" borderId="16" xfId="0" applyNumberFormat="1" applyFont="1" applyFill="1" applyBorder="1" applyAlignment="1" applyProtection="1">
      <alignment horizontal="center" vertical="center"/>
      <protection locked="0"/>
    </xf>
    <xf numFmtId="3" fontId="27" fillId="18" borderId="28" xfId="0" applyNumberFormat="1" applyFont="1" applyFill="1" applyBorder="1" applyAlignment="1" applyProtection="1">
      <alignment horizontal="center" vertical="center"/>
      <protection locked="0"/>
    </xf>
    <xf numFmtId="3" fontId="28" fillId="21" borderId="30" xfId="0" applyNumberFormat="1" applyFont="1" applyFill="1" applyBorder="1" applyAlignment="1">
      <alignment horizontal="center" vertical="center"/>
    </xf>
    <xf numFmtId="1" fontId="31" fillId="19" borderId="11" xfId="52" applyNumberFormat="1" applyFont="1" applyFill="1" applyBorder="1" applyAlignment="1" applyProtection="1">
      <alignment horizontal="center" vertical="center"/>
    </xf>
    <xf numFmtId="2" fontId="30" fillId="20" borderId="11" xfId="52" applyNumberFormat="1" applyFont="1" applyFill="1" applyBorder="1" applyAlignment="1" applyProtection="1">
      <alignment horizontal="center" vertical="center"/>
    </xf>
    <xf numFmtId="166" fontId="1" fillId="18" borderId="13" xfId="52" applyNumberFormat="1" applyFont="1" applyFill="1" applyBorder="1" applyAlignment="1" applyProtection="1">
      <alignment horizontal="center" vertical="center"/>
      <protection locked="0"/>
    </xf>
    <xf numFmtId="166" fontId="1" fillId="18" borderId="14" xfId="52" applyNumberFormat="1" applyFont="1" applyFill="1" applyBorder="1" applyAlignment="1" applyProtection="1">
      <alignment horizontal="center" vertical="center"/>
      <protection locked="0"/>
    </xf>
    <xf numFmtId="166" fontId="1" fillId="18" borderId="15" xfId="52" applyNumberFormat="1" applyFont="1" applyFill="1" applyBorder="1" applyAlignment="1" applyProtection="1">
      <alignment horizontal="center" vertical="center"/>
      <protection locked="0"/>
    </xf>
    <xf numFmtId="166" fontId="1" fillId="18" borderId="16" xfId="52" applyNumberFormat="1" applyFont="1" applyFill="1" applyBorder="1" applyAlignment="1" applyProtection="1">
      <alignment horizontal="center" vertical="center"/>
      <protection locked="0"/>
    </xf>
    <xf numFmtId="166" fontId="1" fillId="18" borderId="17" xfId="52" applyNumberFormat="1" applyFont="1" applyFill="1" applyBorder="1" applyAlignment="1" applyProtection="1">
      <alignment horizontal="center" vertical="center"/>
      <protection locked="0"/>
    </xf>
    <xf numFmtId="166" fontId="1" fillId="18" borderId="18" xfId="52" applyNumberFormat="1" applyFont="1" applyFill="1" applyBorder="1" applyAlignment="1" applyProtection="1">
      <alignment horizontal="center" vertical="center"/>
      <protection locked="0"/>
    </xf>
    <xf numFmtId="1" fontId="1" fillId="18" borderId="19" xfId="52" applyNumberFormat="1" applyFont="1" applyFill="1" applyBorder="1" applyAlignment="1" applyProtection="1">
      <alignment horizontal="center" vertical="center"/>
      <protection locked="0"/>
    </xf>
    <xf numFmtId="1" fontId="1" fillId="19" borderId="26" xfId="52" applyNumberFormat="1" applyFont="1" applyFill="1" applyBorder="1" applyAlignment="1" applyProtection="1">
      <alignment horizontal="center" vertical="center"/>
    </xf>
    <xf numFmtId="4" fontId="1" fillId="19" borderId="12" xfId="52" applyNumberFormat="1" applyFont="1" applyFill="1" applyBorder="1" applyAlignment="1" applyProtection="1">
      <alignment horizontal="center" vertical="center"/>
      <protection hidden="1"/>
    </xf>
    <xf numFmtId="2" fontId="1" fillId="20" borderId="23" xfId="52" applyNumberFormat="1" applyFont="1" applyFill="1" applyBorder="1" applyAlignment="1" applyProtection="1">
      <alignment horizontal="center" vertical="center"/>
    </xf>
    <xf numFmtId="0" fontId="32" fillId="0" borderId="35" xfId="0" applyFont="1" applyBorder="1"/>
    <xf numFmtId="0" fontId="28" fillId="0" borderId="23" xfId="0" applyFont="1" applyBorder="1" applyAlignment="1" applyProtection="1">
      <alignment horizontal="center" vertical="center" wrapText="1"/>
    </xf>
    <xf numFmtId="0" fontId="29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</cellXfs>
  <cellStyles count="53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Dia" xfId="24"/>
    <cellStyle name="Encabez1" xfId="25"/>
    <cellStyle name="Encabez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Fijo" xfId="35"/>
    <cellStyle name="Financiero" xfId="36"/>
    <cellStyle name="Incorrecto 2" xfId="37"/>
    <cellStyle name="Monetario" xfId="38"/>
    <cellStyle name="Neutral 2" xfId="39"/>
    <cellStyle name="Normal" xfId="0" builtinId="0"/>
    <cellStyle name="Normal 2" xfId="50"/>
    <cellStyle name="Normal 3" xfId="51"/>
    <cellStyle name="Normal 4" xfId="52"/>
    <cellStyle name="Normal 5" xfId="1"/>
    <cellStyle name="Notas 2" xfId="40"/>
    <cellStyle name="Porcentaje 2" xfId="49"/>
    <cellStyle name="Salida 2" xfId="41"/>
    <cellStyle name="Texto de advertencia 2" xfId="42"/>
    <cellStyle name="Texto explicativo 2" xfId="43"/>
    <cellStyle name="Título 1 2" xfId="45"/>
    <cellStyle name="Título 2 2" xfId="46"/>
    <cellStyle name="Título 3 2" xfId="47"/>
    <cellStyle name="Título 4" xfId="44"/>
    <cellStyle name="Total 2" xfId="4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619125</xdr:colOff>
          <xdr:row>11</xdr:row>
          <xdr:rowOff>152400</xdr:rowOff>
        </xdr:from>
        <xdr:to>
          <xdr:col>9</xdr:col>
          <xdr:colOff>180975</xdr:colOff>
          <xdr:row>14</xdr:row>
          <xdr:rowOff>152400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L" sz="1100" b="0" i="0" u="none" strike="noStrike" baseline="0">
                  <a:solidFill>
                    <a:srgbClr val="000000"/>
                  </a:solidFill>
                  <a:latin typeface="Calibri"/>
                </a:rPr>
                <a:t>Borrar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8</xdr:col>
      <xdr:colOff>765597</xdr:colOff>
      <xdr:row>31</xdr:row>
      <xdr:rowOff>85191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56647"/>
          <a:ext cx="7085715" cy="4276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Q8"/>
  <sheetViews>
    <sheetView tabSelected="1" zoomScale="85" zoomScaleNormal="85" workbookViewId="0">
      <selection activeCell="L5" sqref="L5"/>
    </sheetView>
  </sheetViews>
  <sheetFormatPr baseColWidth="10" defaultRowHeight="14.25" x14ac:dyDescent="0.2"/>
  <cols>
    <col min="1" max="1" width="9.28515625" style="51" customWidth="1"/>
    <col min="2" max="2" width="11" style="51" customWidth="1"/>
    <col min="3" max="8" width="11.42578125" style="51"/>
    <col min="9" max="9" width="13.140625" style="51" customWidth="1"/>
    <col min="10" max="10" width="4" style="51" customWidth="1"/>
    <col min="11" max="11" width="14.42578125" style="51" customWidth="1"/>
    <col min="12" max="12" width="11.42578125" style="51"/>
    <col min="13" max="13" width="15.5703125" style="51" customWidth="1"/>
    <col min="14" max="14" width="4.28515625" style="53" customWidth="1"/>
    <col min="15" max="15" width="21.140625" style="51" customWidth="1"/>
    <col min="16" max="16" width="26.140625" style="51" customWidth="1"/>
    <col min="17" max="17" width="21.140625" style="51" customWidth="1"/>
    <col min="18" max="16384" width="11.42578125" style="51"/>
  </cols>
  <sheetData>
    <row r="1" spans="1:17" ht="15" thickBot="1" x14ac:dyDescent="0.25"/>
    <row r="2" spans="1:17" ht="16.5" thickBot="1" x14ac:dyDescent="0.3">
      <c r="A2" s="48"/>
      <c r="B2" s="94" t="s">
        <v>67</v>
      </c>
      <c r="C2" s="49"/>
      <c r="D2" s="49"/>
      <c r="E2" s="49"/>
      <c r="F2" s="49"/>
      <c r="G2" s="49"/>
      <c r="H2" s="49"/>
      <c r="I2" s="50"/>
      <c r="K2" s="52" t="s">
        <v>57</v>
      </c>
      <c r="L2" s="49"/>
      <c r="M2" s="50"/>
      <c r="O2" s="52" t="s">
        <v>58</v>
      </c>
      <c r="P2" s="49"/>
      <c r="Q2" s="50"/>
    </row>
    <row r="3" spans="1:17" ht="15" thickBot="1" x14ac:dyDescent="0.25">
      <c r="A3" s="54"/>
      <c r="B3" s="96" t="s">
        <v>61</v>
      </c>
      <c r="C3" s="96"/>
      <c r="D3" s="96"/>
      <c r="E3" s="96"/>
      <c r="F3" s="96"/>
      <c r="G3" s="96"/>
      <c r="H3" s="96"/>
      <c r="I3" s="55"/>
      <c r="J3" s="56"/>
      <c r="K3" s="54"/>
      <c r="L3" s="57"/>
      <c r="M3" s="58"/>
      <c r="O3" s="54"/>
      <c r="P3" s="57"/>
      <c r="Q3" s="58"/>
    </row>
    <row r="4" spans="1:17" s="75" customFormat="1" ht="48.75" customHeight="1" thickBot="1" x14ac:dyDescent="0.3">
      <c r="A4" s="71" t="s">
        <v>72</v>
      </c>
      <c r="B4" s="84"/>
      <c r="C4" s="85">
        <v>2.6</v>
      </c>
      <c r="D4" s="85">
        <v>1.5</v>
      </c>
      <c r="E4" s="85"/>
      <c r="F4" s="86"/>
      <c r="G4" s="68" t="s">
        <v>70</v>
      </c>
      <c r="H4" s="65" t="s">
        <v>66</v>
      </c>
      <c r="I4" s="69" t="s">
        <v>1</v>
      </c>
      <c r="J4" s="64"/>
      <c r="K4" s="72" t="s">
        <v>73</v>
      </c>
      <c r="L4" s="95" t="s">
        <v>74</v>
      </c>
      <c r="M4" s="70" t="s">
        <v>68</v>
      </c>
      <c r="N4" s="73"/>
      <c r="O4" s="66" t="s">
        <v>64</v>
      </c>
      <c r="P4" s="67" t="s">
        <v>65</v>
      </c>
      <c r="Q4" s="74" t="s">
        <v>56</v>
      </c>
    </row>
    <row r="5" spans="1:17" s="75" customFormat="1" ht="31.5" customHeight="1" thickBot="1" x14ac:dyDescent="0.3">
      <c r="A5" s="76"/>
      <c r="B5" s="87"/>
      <c r="C5" s="88"/>
      <c r="D5" s="88"/>
      <c r="E5" s="88"/>
      <c r="F5" s="89"/>
      <c r="G5" s="92">
        <v>27565.79</v>
      </c>
      <c r="H5" s="93">
        <f>B4+C4+D4+E4+F4+B5+C5+D5+E5+F5</f>
        <v>4.0999999999999996</v>
      </c>
      <c r="I5" s="83">
        <f>(H5*G5)/1000</f>
        <v>113.01973899999999</v>
      </c>
      <c r="J5" s="77"/>
      <c r="K5" s="90">
        <v>1997</v>
      </c>
      <c r="L5" s="91">
        <v>2019</v>
      </c>
      <c r="M5" s="82">
        <f>+L5-K5</f>
        <v>22</v>
      </c>
      <c r="N5" s="78"/>
      <c r="O5" s="79"/>
      <c r="P5" s="80"/>
      <c r="Q5" s="81">
        <f>P5-O5</f>
        <v>0</v>
      </c>
    </row>
    <row r="6" spans="1:17" x14ac:dyDescent="0.2">
      <c r="A6" s="54"/>
      <c r="B6" s="57"/>
      <c r="C6" s="57"/>
      <c r="D6" s="57"/>
      <c r="E6" s="57"/>
      <c r="F6" s="57"/>
      <c r="G6" s="57"/>
      <c r="H6" s="57"/>
      <c r="I6" s="58"/>
      <c r="K6" s="54"/>
      <c r="L6" s="57"/>
      <c r="M6" s="58"/>
      <c r="O6" s="54"/>
      <c r="P6" s="57"/>
      <c r="Q6" s="58"/>
    </row>
    <row r="7" spans="1:17" ht="15" x14ac:dyDescent="0.25">
      <c r="A7" s="59" t="s">
        <v>69</v>
      </c>
      <c r="B7" s="57"/>
      <c r="C7" s="57"/>
      <c r="D7" s="57"/>
      <c r="E7" s="57"/>
      <c r="F7" s="57"/>
      <c r="G7" s="57"/>
      <c r="H7" s="57"/>
      <c r="I7" s="58"/>
      <c r="K7" s="54"/>
      <c r="L7" s="57"/>
      <c r="M7" s="58"/>
      <c r="O7" s="54"/>
      <c r="P7" s="57"/>
      <c r="Q7" s="58"/>
    </row>
    <row r="8" spans="1:17" ht="45" customHeight="1" thickBot="1" x14ac:dyDescent="0.3">
      <c r="A8" s="60" t="s">
        <v>71</v>
      </c>
      <c r="B8" s="61"/>
      <c r="C8" s="61"/>
      <c r="D8" s="61"/>
      <c r="E8" s="61"/>
      <c r="F8" s="61"/>
      <c r="G8" s="61"/>
      <c r="H8" s="61"/>
      <c r="I8" s="62"/>
      <c r="K8" s="63"/>
      <c r="L8" s="61"/>
      <c r="M8" s="62"/>
      <c r="O8" s="63"/>
      <c r="P8" s="61"/>
      <c r="Q8" s="62"/>
    </row>
  </sheetData>
  <mergeCells count="1">
    <mergeCell ref="B3:H3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Botón1_Haga_clic_en">
                <anchor moveWithCells="1" sizeWithCells="1">
                  <from>
                    <xdr:col>6</xdr:col>
                    <xdr:colOff>619125</xdr:colOff>
                    <xdr:row>11</xdr:row>
                    <xdr:rowOff>152400</xdr:rowOff>
                  </from>
                  <to>
                    <xdr:col>9</xdr:col>
                    <xdr:colOff>180975</xdr:colOff>
                    <xdr:row>14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G54"/>
  <sheetViews>
    <sheetView workbookViewId="0">
      <selection activeCell="I15" sqref="I15"/>
    </sheetView>
  </sheetViews>
  <sheetFormatPr baseColWidth="10" defaultRowHeight="15" x14ac:dyDescent="0.25"/>
  <sheetData>
    <row r="2" spans="2:7" x14ac:dyDescent="0.25">
      <c r="B2" s="6" t="s">
        <v>2</v>
      </c>
      <c r="C2" s="6">
        <v>1.67</v>
      </c>
      <c r="D2" s="7">
        <v>456754</v>
      </c>
      <c r="E2" s="6">
        <v>1.67</v>
      </c>
      <c r="F2" s="7">
        <v>456754</v>
      </c>
      <c r="G2" s="6" t="s">
        <v>3</v>
      </c>
    </row>
    <row r="3" spans="2:7" x14ac:dyDescent="0.25">
      <c r="B3" s="6" t="s">
        <v>4</v>
      </c>
      <c r="C3" s="6">
        <v>2.31</v>
      </c>
      <c r="D3" s="7">
        <v>631798</v>
      </c>
      <c r="E3" s="6">
        <v>2.31</v>
      </c>
      <c r="F3" s="7">
        <v>631798</v>
      </c>
      <c r="G3" s="6" t="s">
        <v>3</v>
      </c>
    </row>
    <row r="4" spans="2:7" x14ac:dyDescent="0.25">
      <c r="B4" s="6" t="s">
        <v>5</v>
      </c>
      <c r="C4" s="6">
        <v>0</v>
      </c>
      <c r="D4" s="6">
        <v>0</v>
      </c>
      <c r="E4" s="6">
        <v>0</v>
      </c>
      <c r="F4" s="6">
        <v>0</v>
      </c>
      <c r="G4" s="6" t="s">
        <v>3</v>
      </c>
    </row>
    <row r="5" spans="2:7" x14ac:dyDescent="0.25">
      <c r="B5" s="6" t="s">
        <v>6</v>
      </c>
      <c r="C5" s="6">
        <v>1.69</v>
      </c>
      <c r="D5" s="7">
        <v>462224</v>
      </c>
      <c r="E5" s="6">
        <v>1.69</v>
      </c>
      <c r="F5" s="7">
        <v>462224</v>
      </c>
      <c r="G5" s="6" t="s">
        <v>3</v>
      </c>
    </row>
    <row r="6" spans="2:7" x14ac:dyDescent="0.25">
      <c r="B6" s="6" t="s">
        <v>7</v>
      </c>
      <c r="C6" s="6">
        <v>2.12</v>
      </c>
      <c r="D6" s="7">
        <v>579832</v>
      </c>
      <c r="E6" s="6">
        <v>2.12</v>
      </c>
      <c r="F6" s="7">
        <v>579832</v>
      </c>
      <c r="G6" s="6" t="s">
        <v>3</v>
      </c>
    </row>
    <row r="7" spans="2:7" x14ac:dyDescent="0.25">
      <c r="B7" s="6" t="s">
        <v>8</v>
      </c>
      <c r="C7" s="6">
        <v>1.87</v>
      </c>
      <c r="D7" s="7">
        <v>511455</v>
      </c>
      <c r="E7" s="6">
        <v>1.87</v>
      </c>
      <c r="F7" s="7">
        <v>511455</v>
      </c>
      <c r="G7" s="6" t="s">
        <v>3</v>
      </c>
    </row>
    <row r="8" spans="2:7" x14ac:dyDescent="0.25">
      <c r="B8" s="6" t="s">
        <v>9</v>
      </c>
      <c r="C8" s="6">
        <v>3.73</v>
      </c>
      <c r="D8" s="7">
        <v>1020176</v>
      </c>
      <c r="E8" s="6">
        <v>3.73</v>
      </c>
      <c r="F8" s="7">
        <v>1020176</v>
      </c>
      <c r="G8" s="6" t="s">
        <v>3</v>
      </c>
    </row>
    <row r="9" spans="2:7" x14ac:dyDescent="0.25">
      <c r="B9" s="6" t="s">
        <v>10</v>
      </c>
      <c r="C9" s="6">
        <v>0</v>
      </c>
      <c r="D9" s="6">
        <v>0</v>
      </c>
      <c r="E9" s="6">
        <v>0</v>
      </c>
      <c r="F9" s="6">
        <v>0</v>
      </c>
      <c r="G9" s="6" t="s">
        <v>3</v>
      </c>
    </row>
    <row r="10" spans="2:7" x14ac:dyDescent="0.25">
      <c r="B10" s="6" t="s">
        <v>11</v>
      </c>
      <c r="C10" s="6">
        <v>2.4300000000000002</v>
      </c>
      <c r="D10" s="7">
        <v>664619</v>
      </c>
      <c r="E10" s="6">
        <v>2.4300000000000002</v>
      </c>
      <c r="F10" s="7">
        <v>664619</v>
      </c>
      <c r="G10" s="6" t="s">
        <v>3</v>
      </c>
    </row>
    <row r="11" spans="2:7" x14ac:dyDescent="0.25">
      <c r="B11" s="6" t="s">
        <v>12</v>
      </c>
      <c r="C11" s="6">
        <v>0</v>
      </c>
      <c r="D11" s="6">
        <v>0</v>
      </c>
      <c r="E11" s="6">
        <v>0</v>
      </c>
      <c r="F11" s="6">
        <v>0</v>
      </c>
      <c r="G11" s="6" t="s">
        <v>3</v>
      </c>
    </row>
    <row r="12" spans="2:7" x14ac:dyDescent="0.25">
      <c r="B12" s="6" t="s">
        <v>13</v>
      </c>
      <c r="C12" s="6">
        <v>1.96</v>
      </c>
      <c r="D12" s="7">
        <v>536071</v>
      </c>
      <c r="E12" s="6">
        <v>1.96</v>
      </c>
      <c r="F12" s="7">
        <v>536071</v>
      </c>
      <c r="G12" s="6" t="s">
        <v>3</v>
      </c>
    </row>
    <row r="13" spans="2:7" x14ac:dyDescent="0.25">
      <c r="B13" s="6" t="s">
        <v>14</v>
      </c>
      <c r="C13" s="6">
        <v>1.71</v>
      </c>
      <c r="D13" s="7">
        <v>467695</v>
      </c>
      <c r="E13" s="6">
        <v>1.71</v>
      </c>
      <c r="F13" s="7">
        <v>467695</v>
      </c>
      <c r="G13" s="6" t="s">
        <v>3</v>
      </c>
    </row>
    <row r="14" spans="2:7" x14ac:dyDescent="0.25">
      <c r="B14" s="6" t="s">
        <v>15</v>
      </c>
      <c r="C14" s="6">
        <v>2.77</v>
      </c>
      <c r="D14" s="7">
        <v>757610</v>
      </c>
      <c r="E14" s="6">
        <v>2.77</v>
      </c>
      <c r="F14" s="7">
        <v>757610</v>
      </c>
      <c r="G14" s="6" t="s">
        <v>3</v>
      </c>
    </row>
    <row r="15" spans="2:7" x14ac:dyDescent="0.25">
      <c r="B15" s="6" t="s">
        <v>16</v>
      </c>
      <c r="C15" s="6">
        <v>0</v>
      </c>
      <c r="D15" s="6">
        <v>0</v>
      </c>
      <c r="E15" s="6">
        <v>0</v>
      </c>
      <c r="F15" s="6">
        <v>0</v>
      </c>
      <c r="G15" s="6" t="s">
        <v>3</v>
      </c>
    </row>
    <row r="16" spans="2:7" x14ac:dyDescent="0.25">
      <c r="B16" s="6" t="s">
        <v>17</v>
      </c>
      <c r="C16" s="6">
        <v>2.31</v>
      </c>
      <c r="D16" s="7">
        <v>631798</v>
      </c>
      <c r="E16" s="6">
        <v>2.31</v>
      </c>
      <c r="F16" s="7">
        <v>631798</v>
      </c>
      <c r="G16" s="6" t="s">
        <v>3</v>
      </c>
    </row>
    <row r="17" spans="2:7" x14ac:dyDescent="0.25">
      <c r="B17" s="6" t="s">
        <v>18</v>
      </c>
      <c r="C17" s="6">
        <v>2.76</v>
      </c>
      <c r="D17" s="7">
        <v>754875</v>
      </c>
      <c r="E17" s="6">
        <v>2.76</v>
      </c>
      <c r="F17" s="7">
        <v>754875</v>
      </c>
      <c r="G17" s="6" t="s">
        <v>3</v>
      </c>
    </row>
    <row r="18" spans="2:7" x14ac:dyDescent="0.25">
      <c r="B18" s="6" t="s">
        <v>19</v>
      </c>
      <c r="C18" s="6">
        <v>2.19</v>
      </c>
      <c r="D18" s="7">
        <v>598977</v>
      </c>
      <c r="E18" s="6">
        <v>2.19</v>
      </c>
      <c r="F18" s="7">
        <v>598977</v>
      </c>
      <c r="G18" s="6" t="s">
        <v>3</v>
      </c>
    </row>
    <row r="19" spans="2:7" x14ac:dyDescent="0.25">
      <c r="B19" s="6" t="s">
        <v>20</v>
      </c>
      <c r="C19" s="6">
        <v>2.74</v>
      </c>
      <c r="D19" s="7">
        <v>749405</v>
      </c>
      <c r="E19" s="6">
        <v>2.74</v>
      </c>
      <c r="F19" s="7">
        <v>749405</v>
      </c>
      <c r="G19" s="6" t="s">
        <v>3</v>
      </c>
    </row>
    <row r="20" spans="2:7" x14ac:dyDescent="0.25">
      <c r="B20" s="6" t="s">
        <v>21</v>
      </c>
      <c r="C20" s="6">
        <v>1.53</v>
      </c>
      <c r="D20" s="7">
        <v>418464</v>
      </c>
      <c r="E20" s="6">
        <v>1.53</v>
      </c>
      <c r="F20" s="7">
        <v>418464</v>
      </c>
      <c r="G20" s="6" t="s">
        <v>3</v>
      </c>
    </row>
    <row r="21" spans="2:7" x14ac:dyDescent="0.25">
      <c r="B21" s="6" t="s">
        <v>22</v>
      </c>
      <c r="C21" s="6">
        <v>3.14</v>
      </c>
      <c r="D21" s="7">
        <v>858808</v>
      </c>
      <c r="E21" s="6">
        <v>3.14</v>
      </c>
      <c r="F21" s="7">
        <v>858808</v>
      </c>
      <c r="G21" s="6" t="s">
        <v>3</v>
      </c>
    </row>
    <row r="22" spans="2:7" x14ac:dyDescent="0.25">
      <c r="B22" s="6" t="s">
        <v>23</v>
      </c>
      <c r="C22" s="6">
        <v>0</v>
      </c>
      <c r="D22" s="6">
        <v>0</v>
      </c>
      <c r="E22" s="6">
        <v>0</v>
      </c>
      <c r="F22" s="6">
        <v>0</v>
      </c>
      <c r="G22" s="6" t="s">
        <v>3</v>
      </c>
    </row>
    <row r="23" spans="2:7" x14ac:dyDescent="0.25">
      <c r="B23" s="6" t="s">
        <v>24</v>
      </c>
      <c r="C23" s="6">
        <v>1.86</v>
      </c>
      <c r="D23" s="7">
        <v>508720</v>
      </c>
      <c r="E23" s="6">
        <v>1.86</v>
      </c>
      <c r="F23" s="7">
        <v>508720</v>
      </c>
      <c r="G23" s="6" t="s">
        <v>3</v>
      </c>
    </row>
    <row r="24" spans="2:7" x14ac:dyDescent="0.25">
      <c r="B24" s="6" t="s">
        <v>25</v>
      </c>
      <c r="C24" s="6">
        <v>1.92</v>
      </c>
      <c r="D24" s="7">
        <v>525131</v>
      </c>
      <c r="E24" s="6">
        <v>1.92</v>
      </c>
      <c r="F24" s="7">
        <v>525131</v>
      </c>
      <c r="G24" s="6" t="s">
        <v>3</v>
      </c>
    </row>
    <row r="25" spans="2:7" x14ac:dyDescent="0.25">
      <c r="B25" s="6" t="s">
        <v>26</v>
      </c>
      <c r="C25" s="6">
        <v>1.86</v>
      </c>
      <c r="D25" s="7">
        <v>508720</v>
      </c>
      <c r="E25" s="6">
        <v>1.86</v>
      </c>
      <c r="F25" s="7">
        <v>508720</v>
      </c>
      <c r="G25" s="6" t="s">
        <v>3</v>
      </c>
    </row>
    <row r="26" spans="2:7" x14ac:dyDescent="0.25">
      <c r="B26" s="6" t="s">
        <v>27</v>
      </c>
      <c r="C26" s="6">
        <v>1.97</v>
      </c>
      <c r="D26" s="7">
        <v>538806</v>
      </c>
      <c r="E26" s="6">
        <v>1.97</v>
      </c>
      <c r="F26" s="7">
        <v>538806</v>
      </c>
      <c r="G26" s="6" t="s">
        <v>3</v>
      </c>
    </row>
    <row r="27" spans="2:7" x14ac:dyDescent="0.25">
      <c r="B27" s="6" t="s">
        <v>28</v>
      </c>
      <c r="C27" s="6">
        <v>4</v>
      </c>
      <c r="D27" s="7">
        <v>1094022</v>
      </c>
      <c r="E27" s="6">
        <v>4</v>
      </c>
      <c r="F27" s="7">
        <v>1094022</v>
      </c>
      <c r="G27" s="6" t="s">
        <v>3</v>
      </c>
    </row>
    <row r="28" spans="2:7" x14ac:dyDescent="0.25">
      <c r="B28" s="6" t="s">
        <v>29</v>
      </c>
      <c r="C28" s="6">
        <v>1.58</v>
      </c>
      <c r="D28" s="7">
        <v>432139</v>
      </c>
      <c r="E28" s="6">
        <v>1.58</v>
      </c>
      <c r="F28" s="7">
        <v>432139</v>
      </c>
      <c r="G28" s="6" t="s">
        <v>3</v>
      </c>
    </row>
    <row r="29" spans="2:7" x14ac:dyDescent="0.25">
      <c r="B29" s="6" t="s">
        <v>30</v>
      </c>
      <c r="C29" s="6">
        <v>2.63</v>
      </c>
      <c r="D29" s="7">
        <v>719320</v>
      </c>
      <c r="E29" s="6">
        <v>2.63</v>
      </c>
      <c r="F29" s="7">
        <v>719320</v>
      </c>
      <c r="G29" s="6" t="s">
        <v>3</v>
      </c>
    </row>
    <row r="30" spans="2:7" x14ac:dyDescent="0.25">
      <c r="B30" s="6" t="s">
        <v>31</v>
      </c>
      <c r="C30" s="6">
        <v>0</v>
      </c>
      <c r="D30" s="6">
        <v>0</v>
      </c>
      <c r="E30" s="6">
        <v>0</v>
      </c>
      <c r="F30" s="6">
        <v>0</v>
      </c>
      <c r="G30" s="6" t="s">
        <v>3</v>
      </c>
    </row>
    <row r="31" spans="2:7" x14ac:dyDescent="0.25">
      <c r="B31" s="6" t="s">
        <v>32</v>
      </c>
      <c r="C31" s="6">
        <v>2.46</v>
      </c>
      <c r="D31" s="7">
        <v>672824</v>
      </c>
      <c r="E31" s="6">
        <v>2.46</v>
      </c>
      <c r="F31" s="7">
        <v>672824</v>
      </c>
      <c r="G31" s="6" t="s">
        <v>3</v>
      </c>
    </row>
    <row r="32" spans="2:7" x14ac:dyDescent="0.25">
      <c r="B32" s="6" t="s">
        <v>33</v>
      </c>
      <c r="C32" s="6">
        <v>1.72</v>
      </c>
      <c r="D32" s="7">
        <v>470430</v>
      </c>
      <c r="E32" s="6">
        <v>1.72</v>
      </c>
      <c r="F32" s="7">
        <v>470430</v>
      </c>
      <c r="G32" s="6" t="s">
        <v>3</v>
      </c>
    </row>
    <row r="33" spans="2:7" x14ac:dyDescent="0.25">
      <c r="B33" s="6" t="s">
        <v>34</v>
      </c>
      <c r="C33" s="6">
        <v>1.92</v>
      </c>
      <c r="D33" s="7">
        <v>525131</v>
      </c>
      <c r="E33" s="6">
        <v>1.92</v>
      </c>
      <c r="F33" s="7">
        <v>525131</v>
      </c>
      <c r="G33" s="6" t="s">
        <v>3</v>
      </c>
    </row>
    <row r="34" spans="2:7" x14ac:dyDescent="0.25">
      <c r="B34" s="6" t="s">
        <v>35</v>
      </c>
      <c r="C34" s="6">
        <v>1.84</v>
      </c>
      <c r="D34" s="7">
        <v>503250</v>
      </c>
      <c r="E34" s="6">
        <v>1.84</v>
      </c>
      <c r="F34" s="7">
        <v>503250</v>
      </c>
      <c r="G34" s="6" t="s">
        <v>3</v>
      </c>
    </row>
    <row r="35" spans="2:7" x14ac:dyDescent="0.25">
      <c r="B35" s="6" t="s">
        <v>36</v>
      </c>
      <c r="C35" s="6">
        <v>2.5099999999999998</v>
      </c>
      <c r="D35" s="7">
        <v>686499</v>
      </c>
      <c r="E35" s="6">
        <v>2.5099999999999998</v>
      </c>
      <c r="F35" s="7">
        <v>686499</v>
      </c>
      <c r="G35" s="6" t="s">
        <v>3</v>
      </c>
    </row>
    <row r="36" spans="2:7" x14ac:dyDescent="0.25">
      <c r="B36" s="6" t="s">
        <v>37</v>
      </c>
      <c r="C36" s="6">
        <v>1.52</v>
      </c>
      <c r="D36" s="7">
        <v>415728</v>
      </c>
      <c r="E36" s="6">
        <v>1.52</v>
      </c>
      <c r="F36" s="7">
        <v>415728</v>
      </c>
      <c r="G36" s="6" t="s">
        <v>3</v>
      </c>
    </row>
    <row r="37" spans="2:7" x14ac:dyDescent="0.25">
      <c r="B37" s="6" t="s">
        <v>38</v>
      </c>
      <c r="C37" s="6">
        <v>0</v>
      </c>
      <c r="D37" s="6">
        <v>0</v>
      </c>
      <c r="E37" s="6">
        <v>0</v>
      </c>
      <c r="F37" s="6">
        <v>0</v>
      </c>
      <c r="G37" s="6" t="s">
        <v>3</v>
      </c>
    </row>
    <row r="38" spans="2:7" x14ac:dyDescent="0.25">
      <c r="B38" s="6" t="s">
        <v>39</v>
      </c>
      <c r="C38" s="6">
        <v>2.17</v>
      </c>
      <c r="D38" s="7">
        <v>593507</v>
      </c>
      <c r="E38" s="6">
        <v>2.17</v>
      </c>
      <c r="F38" s="7">
        <v>593507</v>
      </c>
      <c r="G38" s="6" t="s">
        <v>3</v>
      </c>
    </row>
    <row r="39" spans="2:7" x14ac:dyDescent="0.25">
      <c r="B39" s="6" t="s">
        <v>40</v>
      </c>
      <c r="C39" s="6">
        <v>3.53</v>
      </c>
      <c r="D39" s="7">
        <v>965475</v>
      </c>
      <c r="E39" s="6">
        <v>3.53</v>
      </c>
      <c r="F39" s="7">
        <v>965475</v>
      </c>
      <c r="G39" s="6" t="s">
        <v>3</v>
      </c>
    </row>
    <row r="40" spans="2:7" x14ac:dyDescent="0.25">
      <c r="B40" s="6" t="s">
        <v>41</v>
      </c>
      <c r="C40" s="6">
        <v>2.2000000000000002</v>
      </c>
      <c r="D40" s="7">
        <v>601712</v>
      </c>
      <c r="E40" s="6">
        <v>2.2000000000000002</v>
      </c>
      <c r="F40" s="7">
        <v>601712</v>
      </c>
      <c r="G40" s="6" t="s">
        <v>3</v>
      </c>
    </row>
    <row r="41" spans="2:7" x14ac:dyDescent="0.25">
      <c r="B41" s="6" t="s">
        <v>42</v>
      </c>
      <c r="C41" s="6">
        <v>1.85</v>
      </c>
      <c r="D41" s="7">
        <v>505985</v>
      </c>
      <c r="E41" s="6">
        <v>1.85</v>
      </c>
      <c r="F41" s="7">
        <v>505985</v>
      </c>
      <c r="G41" s="6" t="s">
        <v>3</v>
      </c>
    </row>
    <row r="42" spans="2:7" x14ac:dyDescent="0.25">
      <c r="B42" s="6" t="s">
        <v>43</v>
      </c>
      <c r="C42" s="6">
        <v>2.37</v>
      </c>
      <c r="D42" s="7">
        <v>648208</v>
      </c>
      <c r="E42" s="6">
        <v>2.37</v>
      </c>
      <c r="F42" s="7">
        <v>648208</v>
      </c>
      <c r="G42" s="6" t="s">
        <v>3</v>
      </c>
    </row>
    <row r="43" spans="2:7" x14ac:dyDescent="0.25">
      <c r="B43" s="6" t="s">
        <v>44</v>
      </c>
      <c r="C43" s="6">
        <v>2.06</v>
      </c>
      <c r="D43" s="7">
        <v>563422</v>
      </c>
      <c r="E43" s="6">
        <v>2.06</v>
      </c>
      <c r="F43" s="7">
        <v>563422</v>
      </c>
      <c r="G43" s="6" t="s">
        <v>3</v>
      </c>
    </row>
    <row r="44" spans="2:7" x14ac:dyDescent="0.25">
      <c r="B44" s="6" t="s">
        <v>45</v>
      </c>
      <c r="C44" s="6">
        <v>4.8499999999999996</v>
      </c>
      <c r="D44" s="7">
        <v>1326502</v>
      </c>
      <c r="E44" s="6">
        <v>4.8499999999999996</v>
      </c>
      <c r="F44" s="7">
        <v>1326502</v>
      </c>
      <c r="G44" s="6" t="s">
        <v>3</v>
      </c>
    </row>
    <row r="45" spans="2:7" x14ac:dyDescent="0.25">
      <c r="B45" s="6" t="s">
        <v>46</v>
      </c>
      <c r="C45" s="6">
        <v>2.5</v>
      </c>
      <c r="D45" s="7">
        <v>683764</v>
      </c>
      <c r="E45" s="6">
        <v>2.5</v>
      </c>
      <c r="F45" s="7">
        <v>683764</v>
      </c>
      <c r="G45" s="6" t="s">
        <v>3</v>
      </c>
    </row>
    <row r="46" spans="2:7" x14ac:dyDescent="0.25">
      <c r="B46" s="6" t="s">
        <v>47</v>
      </c>
      <c r="C46" s="6">
        <v>0</v>
      </c>
      <c r="D46" s="6">
        <v>0</v>
      </c>
      <c r="E46" s="6">
        <v>0</v>
      </c>
      <c r="F46" s="6">
        <v>0</v>
      </c>
      <c r="G46" s="6" t="s">
        <v>3</v>
      </c>
    </row>
    <row r="47" spans="2:7" x14ac:dyDescent="0.25">
      <c r="B47" s="6" t="s">
        <v>48</v>
      </c>
      <c r="C47" s="6">
        <v>1.94</v>
      </c>
      <c r="D47" s="7">
        <v>530601</v>
      </c>
      <c r="E47" s="6">
        <v>1.94</v>
      </c>
      <c r="F47" s="7">
        <v>530601</v>
      </c>
      <c r="G47" s="6" t="s">
        <v>3</v>
      </c>
    </row>
    <row r="48" spans="2:7" x14ac:dyDescent="0.25">
      <c r="B48" s="6" t="s">
        <v>49</v>
      </c>
      <c r="C48" s="6">
        <v>1.53</v>
      </c>
      <c r="D48" s="7">
        <v>418464</v>
      </c>
      <c r="E48" s="6">
        <v>1.53</v>
      </c>
      <c r="F48" s="7">
        <v>418464</v>
      </c>
      <c r="G48" s="6" t="s">
        <v>3</v>
      </c>
    </row>
    <row r="49" spans="2:7" x14ac:dyDescent="0.25">
      <c r="B49" s="6" t="s">
        <v>50</v>
      </c>
      <c r="C49" s="6">
        <v>1.91</v>
      </c>
      <c r="D49" s="7">
        <v>522396</v>
      </c>
      <c r="E49" s="6">
        <v>1.91</v>
      </c>
      <c r="F49" s="7">
        <v>522396</v>
      </c>
      <c r="G49" s="6" t="s">
        <v>3</v>
      </c>
    </row>
    <row r="50" spans="2:7" x14ac:dyDescent="0.25">
      <c r="B50" s="6" t="s">
        <v>51</v>
      </c>
      <c r="C50" s="6">
        <v>2.77</v>
      </c>
      <c r="D50" s="7">
        <v>757610</v>
      </c>
      <c r="E50" s="6">
        <v>2.77</v>
      </c>
      <c r="F50" s="7">
        <v>757610</v>
      </c>
      <c r="G50" s="6" t="s">
        <v>3</v>
      </c>
    </row>
    <row r="51" spans="2:7" x14ac:dyDescent="0.25">
      <c r="B51" s="6" t="s">
        <v>52</v>
      </c>
      <c r="C51" s="6">
        <v>1.61</v>
      </c>
      <c r="D51" s="7">
        <v>440344</v>
      </c>
      <c r="E51" s="6">
        <v>1.61</v>
      </c>
      <c r="F51" s="7">
        <v>440344</v>
      </c>
      <c r="G51" s="6" t="s">
        <v>3</v>
      </c>
    </row>
    <row r="52" spans="2:7" x14ac:dyDescent="0.25">
      <c r="B52" s="6" t="s">
        <v>53</v>
      </c>
      <c r="C52" s="6">
        <v>3.99</v>
      </c>
      <c r="D52" s="7">
        <v>1091287</v>
      </c>
      <c r="E52" s="6">
        <v>3.99</v>
      </c>
      <c r="F52" s="7">
        <v>1091287</v>
      </c>
      <c r="G52" s="6" t="s">
        <v>3</v>
      </c>
    </row>
    <row r="53" spans="2:7" x14ac:dyDescent="0.25">
      <c r="B53" s="6" t="s">
        <v>54</v>
      </c>
      <c r="C53" s="6">
        <v>0</v>
      </c>
      <c r="D53" s="6">
        <v>0</v>
      </c>
      <c r="E53" s="6">
        <v>0</v>
      </c>
      <c r="F53" s="6">
        <v>0</v>
      </c>
      <c r="G53" s="6" t="s">
        <v>3</v>
      </c>
    </row>
    <row r="54" spans="2:7" x14ac:dyDescent="0.25">
      <c r="B54" s="6"/>
      <c r="C54" s="6">
        <f>SUM(C2:C53)</f>
        <v>99.999999999999986</v>
      </c>
      <c r="D54" s="6"/>
      <c r="E54" s="6"/>
      <c r="F54" s="6"/>
      <c r="G54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7"/>
  <sheetViews>
    <sheetView zoomScale="85" zoomScaleNormal="85" workbookViewId="0">
      <selection activeCell="L11" sqref="L11"/>
    </sheetView>
  </sheetViews>
  <sheetFormatPr baseColWidth="10" defaultRowHeight="15" x14ac:dyDescent="0.25"/>
  <cols>
    <col min="2" max="2" width="14.7109375" customWidth="1"/>
    <col min="9" max="9" width="13.140625" customWidth="1"/>
    <col min="10" max="10" width="4" customWidth="1"/>
    <col min="11" max="11" width="14.42578125" customWidth="1"/>
    <col min="13" max="13" width="15.5703125" customWidth="1"/>
    <col min="14" max="14" width="4.28515625" style="2" customWidth="1"/>
    <col min="15" max="15" width="21.140625" customWidth="1"/>
    <col min="16" max="16" width="26.140625" customWidth="1"/>
    <col min="17" max="17" width="21.140625" customWidth="1"/>
  </cols>
  <sheetData>
    <row r="1" spans="1:17" ht="15.75" thickBot="1" x14ac:dyDescent="0.3">
      <c r="A1" s="42"/>
      <c r="B1" s="43" t="s">
        <v>59</v>
      </c>
      <c r="C1" s="44"/>
      <c r="D1" s="44"/>
      <c r="E1" s="44"/>
      <c r="F1" s="44"/>
      <c r="G1" s="44"/>
      <c r="H1" s="44"/>
      <c r="I1" s="45"/>
      <c r="K1" s="46" t="s">
        <v>57</v>
      </c>
      <c r="L1" s="44"/>
      <c r="M1" s="45"/>
      <c r="O1" s="46" t="s">
        <v>58</v>
      </c>
      <c r="P1" s="44"/>
      <c r="Q1" s="45"/>
    </row>
    <row r="2" spans="1:17" ht="15.75" thickBot="1" x14ac:dyDescent="0.3">
      <c r="A2" s="32"/>
      <c r="B2" s="97" t="s">
        <v>61</v>
      </c>
      <c r="C2" s="97"/>
      <c r="D2" s="97"/>
      <c r="E2" s="97"/>
      <c r="F2" s="97"/>
      <c r="G2" s="97"/>
      <c r="H2" s="97"/>
      <c r="I2" s="33"/>
      <c r="J2" s="1"/>
      <c r="K2" s="32"/>
      <c r="L2" s="35"/>
      <c r="M2" s="36"/>
      <c r="O2" s="32"/>
      <c r="P2" s="35"/>
      <c r="Q2" s="36"/>
    </row>
    <row r="3" spans="1:17" ht="48.75" customHeight="1" thickBot="1" x14ac:dyDescent="0.3">
      <c r="A3" s="34"/>
      <c r="B3" s="14"/>
      <c r="C3" s="15"/>
      <c r="D3" s="15"/>
      <c r="E3" s="15"/>
      <c r="F3" s="16"/>
      <c r="G3" s="19" t="s">
        <v>55</v>
      </c>
      <c r="H3" s="8"/>
      <c r="I3" s="20" t="s">
        <v>1</v>
      </c>
      <c r="J3" s="9"/>
      <c r="K3" s="10" t="s">
        <v>63</v>
      </c>
      <c r="L3" s="24"/>
      <c r="M3" s="25" t="s">
        <v>0</v>
      </c>
      <c r="N3" s="3"/>
      <c r="O3" s="11" t="s">
        <v>64</v>
      </c>
      <c r="P3" s="27" t="s">
        <v>65</v>
      </c>
      <c r="Q3" s="29" t="s">
        <v>56</v>
      </c>
    </row>
    <row r="4" spans="1:17" ht="31.5" customHeight="1" thickBot="1" x14ac:dyDescent="0.3">
      <c r="A4" s="32"/>
      <c r="B4" s="47"/>
      <c r="C4" s="17"/>
      <c r="D4" s="17"/>
      <c r="E4" s="17">
        <v>35.173999999999999</v>
      </c>
      <c r="F4" s="18">
        <v>46.106000000000002</v>
      </c>
      <c r="G4" s="21">
        <v>26798.14</v>
      </c>
      <c r="H4" s="22">
        <f>B3+C3+D3+E3+F3+B4+C4+D4+E4+F4</f>
        <v>81.28</v>
      </c>
      <c r="I4" s="23">
        <f>(H4*G4)/1000</f>
        <v>2178.1528191999996</v>
      </c>
      <c r="J4" s="5"/>
      <c r="K4" s="13">
        <v>1987</v>
      </c>
      <c r="L4" s="26">
        <v>2018</v>
      </c>
      <c r="M4" s="31">
        <f>L4-K4</f>
        <v>31</v>
      </c>
      <c r="N4" s="4"/>
      <c r="O4" s="12">
        <v>811</v>
      </c>
      <c r="P4" s="28">
        <v>1893</v>
      </c>
      <c r="Q4" s="30">
        <f>P4-O4</f>
        <v>1082</v>
      </c>
    </row>
    <row r="5" spans="1:17" x14ac:dyDescent="0.25">
      <c r="A5" s="32"/>
      <c r="B5" s="35"/>
      <c r="C5" s="35"/>
      <c r="D5" s="35"/>
      <c r="E5" s="35"/>
      <c r="F5" s="35"/>
      <c r="G5" s="35"/>
      <c r="H5" s="35"/>
      <c r="I5" s="36"/>
      <c r="K5" s="32"/>
      <c r="L5" s="35"/>
      <c r="M5" s="36"/>
      <c r="O5" s="32"/>
      <c r="P5" s="35"/>
      <c r="Q5" s="36"/>
    </row>
    <row r="6" spans="1:17" x14ac:dyDescent="0.25">
      <c r="A6" s="37" t="s">
        <v>60</v>
      </c>
      <c r="B6" s="35"/>
      <c r="C6" s="35"/>
      <c r="D6" s="35"/>
      <c r="E6" s="35"/>
      <c r="F6" s="35"/>
      <c r="G6" s="35"/>
      <c r="H6" s="35"/>
      <c r="I6" s="36"/>
      <c r="K6" s="32"/>
      <c r="L6" s="35"/>
      <c r="M6" s="36"/>
      <c r="O6" s="32"/>
      <c r="P6" s="35"/>
      <c r="Q6" s="36"/>
    </row>
    <row r="7" spans="1:17" ht="45" customHeight="1" thickBot="1" x14ac:dyDescent="0.3">
      <c r="A7" s="38" t="s">
        <v>62</v>
      </c>
      <c r="B7" s="39"/>
      <c r="C7" s="39"/>
      <c r="D7" s="39"/>
      <c r="E7" s="39"/>
      <c r="F7" s="39"/>
      <c r="G7" s="39"/>
      <c r="H7" s="39"/>
      <c r="I7" s="40"/>
      <c r="K7" s="41"/>
      <c r="L7" s="39"/>
      <c r="M7" s="40"/>
      <c r="O7" s="41"/>
      <c r="P7" s="39"/>
      <c r="Q7" s="40"/>
    </row>
  </sheetData>
  <mergeCells count="1">
    <mergeCell ref="B2:H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Hoja2</vt:lpstr>
      <vt:lpstr>Hoja3</vt:lpstr>
      <vt:lpstr>Hoja4</vt:lpstr>
      <vt:lpstr>Hoja1 (2)</vt:lpstr>
    </vt:vector>
  </TitlesOfParts>
  <Company>Ministerio de Vivienda y Urbanismo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 Dinamarca Muñoz</dc:creator>
  <cp:lastModifiedBy>Cecilia Caro Alvarez de Araya</cp:lastModifiedBy>
  <dcterms:created xsi:type="dcterms:W3CDTF">2016-07-15T16:00:15Z</dcterms:created>
  <dcterms:modified xsi:type="dcterms:W3CDTF">2019-07-25T19:57:11Z</dcterms:modified>
</cp:coreProperties>
</file>